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Kế toán 2024\công khai qt 2023\công khai QT 2023\"/>
    </mc:Choice>
  </mc:AlternateContent>
  <bookViews>
    <workbookView xWindow="0" yWindow="0" windowWidth="16395" windowHeight="1003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51" i="1" l="1"/>
  <c r="D32" i="1"/>
  <c r="C32" i="1"/>
  <c r="D35" i="1"/>
  <c r="C35" i="1"/>
  <c r="D33" i="1"/>
  <c r="C33" i="1"/>
  <c r="D34" i="1"/>
  <c r="C34" i="1"/>
  <c r="D66" i="1"/>
  <c r="D62" i="1"/>
  <c r="D59" i="1"/>
  <c r="D56" i="1"/>
  <c r="D53" i="1"/>
  <c r="D49" i="1"/>
  <c r="D46" i="1"/>
  <c r="C46" i="1"/>
  <c r="D42" i="1"/>
  <c r="D38" i="1"/>
  <c r="C24" i="1" l="1"/>
  <c r="D29" i="1"/>
  <c r="C11" i="1"/>
  <c r="D16" i="1"/>
  <c r="D68" i="1" l="1"/>
  <c r="C67" i="1"/>
  <c r="D65" i="1"/>
  <c r="C64" i="1"/>
  <c r="D64" i="1" s="1"/>
  <c r="D63" i="1"/>
  <c r="D61" i="1"/>
  <c r="D60" i="1" s="1"/>
  <c r="C60" i="1"/>
  <c r="D58" i="1"/>
  <c r="C57" i="1"/>
  <c r="D57" i="1" s="1"/>
  <c r="D55" i="1"/>
  <c r="C54" i="1"/>
  <c r="D54" i="1" s="1"/>
  <c r="D52" i="1"/>
  <c r="D51" i="1"/>
  <c r="D50" i="1"/>
  <c r="D48" i="1"/>
  <c r="C47" i="1"/>
  <c r="D45" i="1"/>
  <c r="C44" i="1"/>
  <c r="D44" i="1" s="1"/>
  <c r="D43" i="1"/>
  <c r="D41" i="1"/>
  <c r="C40" i="1"/>
  <c r="D40" i="1" s="1"/>
  <c r="D39" i="1"/>
  <c r="D37" i="1"/>
  <c r="C36" i="1"/>
  <c r="D36" i="1" s="1"/>
  <c r="D28" i="1"/>
  <c r="D27" i="1"/>
  <c r="D26" i="1"/>
  <c r="D25" i="1"/>
  <c r="D15" i="1"/>
  <c r="D14" i="1"/>
  <c r="D13" i="1"/>
  <c r="D12" i="1"/>
  <c r="C10" i="1"/>
  <c r="D10" i="1" s="1"/>
  <c r="C30" i="1" l="1"/>
  <c r="G31" i="1" s="1"/>
  <c r="D24" i="1"/>
  <c r="D67" i="1"/>
  <c r="D47" i="1"/>
  <c r="D11" i="1"/>
  <c r="D30" i="1" l="1"/>
  <c r="G26" i="1" l="1"/>
  <c r="G39" i="1"/>
</calcChain>
</file>

<file path=xl/sharedStrings.xml><?xml version="1.0" encoding="utf-8"?>
<sst xmlns="http://schemas.openxmlformats.org/spreadsheetml/2006/main" count="88" uniqueCount="54">
  <si>
    <t xml:space="preserve"> Biểu số 4 - Ban hành kèm theo Thông tư số 90/2018/TT-BTC ngày 28 tháng 9 năm 2018 của Bộ Tài chính</t>
  </si>
  <si>
    <t xml:space="preserve"> Chương: 799</t>
  </si>
  <si>
    <t>(Dùng cho đơn vị dự toán cấp trên và đơn vị</t>
  </si>
  <si>
    <t xml:space="preserve"> dự toán sử dụng ngân sách nhà nước)</t>
  </si>
  <si>
    <t xml:space="preserve">          ĐV tính: đồng</t>
  </si>
  <si>
    <t>Số 
TT</t>
  </si>
  <si>
    <t>Nội dung</t>
  </si>
  <si>
    <t>Tổng số liệu báo cáo quyết toán</t>
  </si>
  <si>
    <t>Tổng số liệu quyết toán được duyệt</t>
  </si>
  <si>
    <t>Chênh lệch</t>
  </si>
  <si>
    <t>Số quyết toán được duyệt chi tiết từng đơn vị trực thuộc</t>
  </si>
  <si>
    <t>A</t>
  </si>
  <si>
    <t>Quyết toán thu, chi, nộp ngân sách phí, lệ phí</t>
  </si>
  <si>
    <t>Số thu phí, lệ phí</t>
  </si>
  <si>
    <t>Phí, lệ phí</t>
  </si>
  <si>
    <t>Thu từ quỹ đất công ích và thu hao lợi cộng sản</t>
  </si>
  <si>
    <t>Thu phạt, tịch thu khác theo quy định</t>
  </si>
  <si>
    <t>Thuế sử dụng đất phi nông nghiệp</t>
  </si>
  <si>
    <t>II</t>
  </si>
  <si>
    <t>Chi từ nguồn thu được để lại</t>
  </si>
  <si>
    <t>Chi sự nghiệp………………….</t>
  </si>
  <si>
    <t>a</t>
  </si>
  <si>
    <t>Kinh phí nhiệm vụ thường xuyên</t>
  </si>
  <si>
    <t>b</t>
  </si>
  <si>
    <t>Kinh phí nhiệm vụ không thường xuyên</t>
  </si>
  <si>
    <t>Chi quản lý hành chính</t>
  </si>
  <si>
    <t xml:space="preserve"> Kinh phí thực hiện chế độ tự chủ </t>
  </si>
  <si>
    <t xml:space="preserve">Kinh phí không thực hiện chế độ tự chủ </t>
  </si>
  <si>
    <t>III</t>
  </si>
  <si>
    <t>Số phí, lệ phí nộp ngân sách nhà nước</t>
  </si>
  <si>
    <t>B</t>
  </si>
  <si>
    <t>Quyết toán chi ngân sách nhà nước</t>
  </si>
  <si>
    <t>I</t>
  </si>
  <si>
    <t>Nguồn ngân sách nhà nước</t>
  </si>
  <si>
    <t>An ninh</t>
  </si>
  <si>
    <t>Kinh phí nguồn CCTL</t>
  </si>
  <si>
    <t>Quốc phòng</t>
  </si>
  <si>
    <t xml:space="preserve"> Kinh phí nhiệm vụ thường xuyên</t>
  </si>
  <si>
    <t xml:space="preserve">Kinh phí nhiệm vụ không thường xuyên </t>
  </si>
  <si>
    <t xml:space="preserve">Chi bảo đảm xã hội  </t>
  </si>
  <si>
    <t xml:space="preserve">Chi hoạt động kinh tế </t>
  </si>
  <si>
    <t>Chi sự nghiệp bảo vệ môi trường</t>
  </si>
  <si>
    <t xml:space="preserve">Chi sự nghiệp văn hóa thông tin  </t>
  </si>
  <si>
    <t>Chi sự nghiệp phát thanh, truyền hình, thông tấn</t>
  </si>
  <si>
    <t>Chi sự nghiệp thể dục thể thao</t>
  </si>
  <si>
    <t>Chi khác</t>
  </si>
  <si>
    <t>Nguồn vốn viện trợ</t>
  </si>
  <si>
    <t>Nguồn vay nợ nước ngoài</t>
  </si>
  <si>
    <t xml:space="preserve">          </t>
  </si>
  <si>
    <t xml:space="preserve">  Đơn vị: UBND PHƯỜNG PHÚ LA</t>
  </si>
  <si>
    <t>Chi sự nghiệp y tế, Giáo dục</t>
  </si>
  <si>
    <t xml:space="preserve"> QUYẾT TOÁN THU - CHI NGÂN SÁCH NHÀ NƯỚC NĂM 2022</t>
  </si>
  <si>
    <t>(Kèm theo Quyết định số         /QĐ-UBND ngày…………..2024 của UBND phường Phú La)</t>
  </si>
  <si>
    <t>Thu khác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</si>
</sst>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-* #,##0_-;\-* #,##0_-;_-* &quot;-&quot;??_-;_-@_-"/>
  </numFmts>
  <fonts count="48" x14ac:knownFonts="1">
    <font>
      <sz val="11"/>
      <color theme="1"/>
      <name val="Arial"/>
      <family val="2"/>
    </font>
    <font>
      <sz val="11"/>
      <color theme="1"/>
      <name val="Arial"/>
      <family val="2"/>
    </font>
    <font>
      <i/>
      <sz val="11"/>
      <color theme="1"/>
      <name val="Calibri Light"/>
      <family val="1"/>
      <charset val="163"/>
      <scheme val="major"/>
    </font>
    <font>
      <b/>
      <sz val="13"/>
      <color theme="1"/>
      <name val="Times New Roman"/>
      <family val="1"/>
      <charset val="163"/>
    </font>
    <font>
      <sz val="13"/>
      <color theme="1"/>
      <name val="Arial"/>
      <family val="2"/>
      <charset val="163"/>
    </font>
    <font>
      <sz val="13"/>
      <color theme="1"/>
      <name val="Times New Roman"/>
      <family val="1"/>
      <charset val="163"/>
    </font>
    <font>
      <sz val="13"/>
      <color theme="1"/>
      <name val="Calibri Light"/>
      <family val="1"/>
      <charset val="163"/>
      <scheme val="major"/>
    </font>
    <font>
      <b/>
      <sz val="12"/>
      <color theme="1"/>
      <name val="Times New Roman"/>
      <family val="1"/>
      <charset val="163"/>
    </font>
    <font>
      <i/>
      <sz val="12"/>
      <color rgb="FFFF0000"/>
      <name val="Times New Roman"/>
      <family val="1"/>
      <charset val="163"/>
    </font>
    <font>
      <sz val="12"/>
      <color theme="1"/>
      <name val="Times New Roman"/>
      <family val="1"/>
      <charset val="163"/>
    </font>
    <font>
      <sz val="14"/>
      <color theme="1"/>
      <name val="Calibri Light"/>
      <family val="1"/>
      <charset val="163"/>
      <scheme val="major"/>
    </font>
    <font>
      <sz val="9"/>
      <color theme="1"/>
      <name val="Times New Roman"/>
      <family val="1"/>
      <charset val="163"/>
    </font>
    <font>
      <i/>
      <sz val="12"/>
      <color theme="1"/>
      <name val="Times New Roman"/>
      <family val="1"/>
      <charset val="163"/>
    </font>
    <font>
      <b/>
      <sz val="9"/>
      <color theme="1"/>
      <name val="Times New Roman"/>
      <family val="1"/>
      <charset val="163"/>
    </font>
    <font>
      <b/>
      <sz val="11"/>
      <color theme="1"/>
      <name val="Calibri"/>
      <family val="2"/>
      <charset val="163"/>
      <scheme val="minor"/>
    </font>
    <font>
      <b/>
      <sz val="10.5"/>
      <color theme="1"/>
      <name val="Times New Roman"/>
      <family val="1"/>
    </font>
    <font>
      <b/>
      <i/>
      <sz val="10"/>
      <color theme="1"/>
      <name val="Times New Roman"/>
      <family val="1"/>
      <charset val="163"/>
    </font>
    <font>
      <b/>
      <sz val="14"/>
      <color theme="1"/>
      <name val="Calibri Light"/>
      <family val="1"/>
      <charset val="163"/>
      <scheme val="major"/>
    </font>
    <font>
      <b/>
      <sz val="9"/>
      <color theme="1"/>
      <name val="Times New Roman"/>
      <family val="1"/>
    </font>
    <font>
      <b/>
      <sz val="12"/>
      <color theme="1"/>
      <name val="Times New Roman"/>
      <family val="1"/>
    </font>
    <font>
      <b/>
      <i/>
      <sz val="10"/>
      <color theme="1"/>
      <name val="Times New Roman"/>
      <family val="1"/>
    </font>
    <font>
      <b/>
      <sz val="14"/>
      <color theme="1"/>
      <name val="Calibri Light"/>
      <family val="1"/>
      <scheme val="major"/>
    </font>
    <font>
      <sz val="10.5"/>
      <color theme="1"/>
      <name val="Times New Roman"/>
      <family val="1"/>
    </font>
    <font>
      <sz val="10"/>
      <color theme="1"/>
      <name val="Times New Roman"/>
      <family val="1"/>
      <charset val="163"/>
    </font>
    <font>
      <b/>
      <sz val="11"/>
      <color theme="1"/>
      <name val="Times New Roman"/>
      <family val="1"/>
      <charset val="163"/>
    </font>
    <font>
      <b/>
      <sz val="10.5"/>
      <color theme="1"/>
      <name val="Calibri Light"/>
      <family val="1"/>
      <charset val="163"/>
      <scheme val="major"/>
    </font>
    <font>
      <sz val="10.5"/>
      <color theme="1"/>
      <name val="Times New Roman"/>
      <family val="1"/>
      <charset val="163"/>
    </font>
    <font>
      <sz val="11"/>
      <color theme="1"/>
      <name val="Times New Roman"/>
      <family val="1"/>
      <charset val="163"/>
    </font>
    <font>
      <sz val="11"/>
      <color theme="1"/>
      <name val="Calibri Light"/>
      <family val="1"/>
      <charset val="163"/>
      <scheme val="major"/>
    </font>
    <font>
      <b/>
      <i/>
      <sz val="11"/>
      <color theme="1"/>
      <name val="Times New Roman"/>
      <family val="1"/>
      <charset val="163"/>
    </font>
    <font>
      <sz val="10.5"/>
      <color theme="1"/>
      <name val="Calibri Light"/>
      <family val="1"/>
      <charset val="163"/>
      <scheme val="major"/>
    </font>
    <font>
      <b/>
      <i/>
      <sz val="10.5"/>
      <color theme="1"/>
      <name val="Calibri Light"/>
      <family val="1"/>
      <charset val="163"/>
      <scheme val="major"/>
    </font>
    <font>
      <b/>
      <sz val="10.5"/>
      <color theme="1"/>
      <name val="Times New Roman"/>
      <family val="1"/>
      <charset val="163"/>
    </font>
    <font>
      <b/>
      <sz val="10"/>
      <color theme="1"/>
      <name val="Times New Roman"/>
      <family val="1"/>
      <charset val="163"/>
    </font>
    <font>
      <b/>
      <sz val="10"/>
      <color theme="1"/>
      <name val="Times New Roman"/>
      <family val="1"/>
    </font>
    <font>
      <b/>
      <sz val="9"/>
      <name val="Times New Roman"/>
      <family val="1"/>
      <charset val="163"/>
    </font>
    <font>
      <b/>
      <sz val="10.5"/>
      <color rgb="FFFF0000"/>
      <name val="Times New Roman"/>
      <family val="1"/>
      <charset val="163"/>
    </font>
    <font>
      <b/>
      <i/>
      <sz val="10"/>
      <color theme="1"/>
      <name val=".VnTime"/>
      <family val="2"/>
    </font>
    <font>
      <b/>
      <sz val="12"/>
      <color theme="1"/>
      <name val=".VnTime"/>
      <family val="2"/>
    </font>
    <font>
      <b/>
      <i/>
      <sz val="10"/>
      <color theme="1"/>
      <name val="Calibri Light"/>
      <family val="1"/>
      <charset val="163"/>
      <scheme val="major"/>
    </font>
    <font>
      <i/>
      <sz val="10"/>
      <color theme="1"/>
      <name val="Calibri Light"/>
      <family val="1"/>
      <charset val="163"/>
      <scheme val="major"/>
    </font>
    <font>
      <i/>
      <sz val="13"/>
      <color theme="1"/>
      <name val="Calibri Light"/>
      <family val="1"/>
      <charset val="163"/>
      <scheme val="major"/>
    </font>
    <font>
      <b/>
      <sz val="13"/>
      <name val="Times New Roman"/>
      <family val="1"/>
    </font>
    <font>
      <sz val="13"/>
      <color theme="0"/>
      <name val="Times New Roman"/>
      <family val="1"/>
    </font>
    <font>
      <sz val="9"/>
      <color theme="1"/>
      <name val="Calibri"/>
      <family val="2"/>
      <charset val="163"/>
      <scheme val="minor"/>
    </font>
    <font>
      <sz val="12"/>
      <color theme="1"/>
      <name val="Calibri Light"/>
      <family val="1"/>
      <scheme val="major"/>
    </font>
    <font>
      <i/>
      <sz val="12"/>
      <color theme="1"/>
      <name val="Calibri Light"/>
      <family val="1"/>
      <scheme val="major"/>
    </font>
    <font>
      <b/>
      <sz val="12"/>
      <color theme="1"/>
      <name val="Calibri Light"/>
      <family val="1"/>
      <charset val="163"/>
      <scheme val="maj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89">
    <xf numFmtId="0" fontId="0" fillId="0" borderId="0" xfId="0"/>
    <xf numFmtId="0" fontId="3" fillId="0" borderId="0" xfId="0" applyFont="1" applyAlignme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9" fillId="0" borderId="0" xfId="0" applyFont="1"/>
    <xf numFmtId="0" fontId="10" fillId="0" borderId="0" xfId="0" applyFont="1"/>
    <xf numFmtId="0" fontId="11" fillId="0" borderId="0" xfId="0" applyFont="1"/>
    <xf numFmtId="0" fontId="9" fillId="0" borderId="0" xfId="0" applyFont="1" applyAlignment="1">
      <alignment wrapText="1"/>
    </xf>
    <xf numFmtId="0" fontId="12" fillId="0" borderId="0" xfId="0" applyFont="1" applyAlignment="1"/>
    <xf numFmtId="0" fontId="13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13" fillId="0" borderId="3" xfId="0" applyFont="1" applyBorder="1" applyAlignment="1">
      <alignment horizontal="center"/>
    </xf>
    <xf numFmtId="0" fontId="7" fillId="0" borderId="3" xfId="0" applyFont="1" applyBorder="1" applyAlignment="1">
      <alignment wrapText="1"/>
    </xf>
    <xf numFmtId="164" fontId="15" fillId="0" borderId="3" xfId="1" applyNumberFormat="1" applyFont="1" applyBorder="1" applyAlignment="1">
      <alignment horizontal="center" vertical="center"/>
    </xf>
    <xf numFmtId="164" fontId="16" fillId="0" borderId="3" xfId="1" applyNumberFormat="1" applyFont="1" applyBorder="1" applyAlignment="1">
      <alignment horizontal="center" vertical="center"/>
    </xf>
    <xf numFmtId="0" fontId="7" fillId="0" borderId="0" xfId="0" applyFont="1"/>
    <xf numFmtId="0" fontId="17" fillId="0" borderId="0" xfId="0" applyFont="1"/>
    <xf numFmtId="0" fontId="18" fillId="0" borderId="3" xfId="0" applyFont="1" applyBorder="1" applyAlignment="1">
      <alignment horizontal="center"/>
    </xf>
    <xf numFmtId="0" fontId="19" fillId="0" borderId="3" xfId="0" applyFont="1" applyBorder="1" applyAlignment="1">
      <alignment wrapText="1"/>
    </xf>
    <xf numFmtId="164" fontId="20" fillId="0" borderId="3" xfId="1" applyNumberFormat="1" applyFont="1" applyBorder="1" applyAlignment="1">
      <alignment horizontal="center" vertical="center"/>
    </xf>
    <xf numFmtId="0" fontId="19" fillId="0" borderId="0" xfId="0" applyFont="1"/>
    <xf numFmtId="0" fontId="21" fillId="0" borderId="0" xfId="0" applyFont="1"/>
    <xf numFmtId="0" fontId="11" fillId="0" borderId="3" xfId="0" applyFont="1" applyBorder="1" applyAlignment="1">
      <alignment horizontal="center"/>
    </xf>
    <xf numFmtId="0" fontId="9" fillId="0" borderId="3" xfId="0" applyFont="1" applyBorder="1" applyAlignment="1">
      <alignment wrapText="1"/>
    </xf>
    <xf numFmtId="164" fontId="22" fillId="0" borderId="3" xfId="1" applyNumberFormat="1" applyFont="1" applyBorder="1" applyAlignment="1">
      <alignment horizontal="center" vertical="center" wrapText="1"/>
    </xf>
    <xf numFmtId="164" fontId="22" fillId="0" borderId="3" xfId="1" applyNumberFormat="1" applyFont="1" applyBorder="1" applyAlignment="1">
      <alignment horizontal="center" vertical="center"/>
    </xf>
    <xf numFmtId="164" fontId="23" fillId="0" borderId="3" xfId="1" applyNumberFormat="1" applyFont="1" applyBorder="1" applyAlignment="1">
      <alignment horizontal="center" vertical="center"/>
    </xf>
    <xf numFmtId="0" fontId="24" fillId="0" borderId="3" xfId="0" applyFont="1" applyBorder="1" applyAlignment="1">
      <alignment horizontal="center"/>
    </xf>
    <xf numFmtId="0" fontId="24" fillId="0" borderId="3" xfId="0" applyFont="1" applyBorder="1" applyAlignment="1">
      <alignment wrapText="1"/>
    </xf>
    <xf numFmtId="164" fontId="25" fillId="0" borderId="3" xfId="1" applyNumberFormat="1" applyFont="1" applyBorder="1"/>
    <xf numFmtId="164" fontId="26" fillId="0" borderId="3" xfId="1" applyNumberFormat="1" applyFont="1" applyBorder="1"/>
    <xf numFmtId="164" fontId="27" fillId="0" borderId="3" xfId="0" applyNumberFormat="1" applyFont="1" applyBorder="1"/>
    <xf numFmtId="0" fontId="27" fillId="0" borderId="3" xfId="0" applyFont="1" applyBorder="1"/>
    <xf numFmtId="0" fontId="28" fillId="0" borderId="0" xfId="0" applyFont="1"/>
    <xf numFmtId="0" fontId="27" fillId="0" borderId="3" xfId="0" applyFont="1" applyBorder="1" applyAlignment="1">
      <alignment horizontal="center"/>
    </xf>
    <xf numFmtId="0" fontId="29" fillId="0" borderId="3" xfId="0" applyFont="1" applyBorder="1" applyAlignment="1">
      <alignment wrapText="1"/>
    </xf>
    <xf numFmtId="164" fontId="30" fillId="0" borderId="3" xfId="1" applyNumberFormat="1" applyFont="1" applyBorder="1"/>
    <xf numFmtId="0" fontId="27" fillId="0" borderId="3" xfId="0" applyFont="1" applyBorder="1" applyAlignment="1">
      <alignment wrapText="1"/>
    </xf>
    <xf numFmtId="0" fontId="29" fillId="0" borderId="3" xfId="0" applyFont="1" applyBorder="1" applyAlignment="1">
      <alignment horizontal="center"/>
    </xf>
    <xf numFmtId="164" fontId="31" fillId="0" borderId="3" xfId="1" applyNumberFormat="1" applyFont="1" applyBorder="1"/>
    <xf numFmtId="0" fontId="7" fillId="0" borderId="3" xfId="0" applyFont="1" applyBorder="1" applyAlignment="1">
      <alignment horizontal="left" wrapText="1"/>
    </xf>
    <xf numFmtId="164" fontId="32" fillId="0" borderId="3" xfId="1" applyNumberFormat="1" applyFont="1" applyBorder="1" applyAlignment="1">
      <alignment horizontal="center" vertical="center" wrapText="1"/>
    </xf>
    <xf numFmtId="164" fontId="33" fillId="0" borderId="3" xfId="1" applyNumberFormat="1" applyFont="1" applyBorder="1" applyAlignment="1">
      <alignment horizontal="center" vertical="center"/>
    </xf>
    <xf numFmtId="164" fontId="14" fillId="0" borderId="0" xfId="0" applyNumberFormat="1" applyFont="1" applyAlignment="1">
      <alignment horizontal="center"/>
    </xf>
    <xf numFmtId="0" fontId="14" fillId="0" borderId="0" xfId="0" applyFont="1" applyAlignment="1">
      <alignment horizontal="center"/>
    </xf>
    <xf numFmtId="0" fontId="18" fillId="0" borderId="3" xfId="0" applyFont="1" applyBorder="1" applyAlignment="1">
      <alignment horizontal="center" vertical="center"/>
    </xf>
    <xf numFmtId="164" fontId="15" fillId="0" borderId="3" xfId="1" applyNumberFormat="1" applyFont="1" applyBorder="1" applyAlignment="1">
      <alignment horizontal="center" vertical="center" wrapText="1"/>
    </xf>
    <xf numFmtId="164" fontId="34" fillId="0" borderId="3" xfId="1" applyNumberFormat="1" applyFont="1" applyBorder="1" applyAlignment="1">
      <alignment horizontal="center" vertical="center" wrapText="1"/>
    </xf>
    <xf numFmtId="164" fontId="19" fillId="0" borderId="0" xfId="0" applyNumberFormat="1" applyFont="1"/>
    <xf numFmtId="164" fontId="33" fillId="0" borderId="3" xfId="1" applyNumberFormat="1" applyFont="1" applyBorder="1" applyAlignment="1">
      <alignment horizontal="center" vertical="center" wrapText="1"/>
    </xf>
    <xf numFmtId="164" fontId="26" fillId="0" borderId="3" xfId="1" applyNumberFormat="1" applyFont="1" applyBorder="1" applyAlignment="1">
      <alignment horizontal="center" vertical="center" wrapText="1"/>
    </xf>
    <xf numFmtId="164" fontId="26" fillId="0" borderId="3" xfId="1" applyNumberFormat="1" applyFont="1" applyBorder="1" applyAlignment="1">
      <alignment horizontal="center" vertical="center"/>
    </xf>
    <xf numFmtId="164" fontId="9" fillId="0" borderId="0" xfId="0" applyNumberFormat="1" applyFont="1"/>
    <xf numFmtId="0" fontId="35" fillId="0" borderId="3" xfId="0" applyFont="1" applyBorder="1" applyAlignment="1">
      <alignment horizontal="center"/>
    </xf>
    <xf numFmtId="164" fontId="36" fillId="0" borderId="3" xfId="1" applyNumberFormat="1" applyFont="1" applyBorder="1" applyAlignment="1">
      <alignment horizontal="center" vertical="center"/>
    </xf>
    <xf numFmtId="164" fontId="37" fillId="0" borderId="3" xfId="1" applyNumberFormat="1" applyFont="1" applyBorder="1" applyAlignment="1">
      <alignment horizontal="center" vertical="center"/>
    </xf>
    <xf numFmtId="164" fontId="38" fillId="0" borderId="0" xfId="0" applyNumberFormat="1" applyFont="1"/>
    <xf numFmtId="164" fontId="39" fillId="0" borderId="3" xfId="1" applyNumberFormat="1" applyFont="1" applyBorder="1" applyAlignment="1">
      <alignment horizontal="center" vertical="center"/>
    </xf>
    <xf numFmtId="164" fontId="40" fillId="0" borderId="3" xfId="1" applyNumberFormat="1" applyFont="1" applyBorder="1" applyAlignment="1">
      <alignment horizontal="center" vertical="center"/>
    </xf>
    <xf numFmtId="164" fontId="32" fillId="0" borderId="3" xfId="1" applyNumberFormat="1" applyFont="1" applyBorder="1" applyAlignment="1">
      <alignment horizontal="center" vertical="center"/>
    </xf>
    <xf numFmtId="0" fontId="7" fillId="0" borderId="3" xfId="0" applyFont="1" applyBorder="1" applyAlignment="1">
      <alignment horizontal="center"/>
    </xf>
    <xf numFmtId="164" fontId="7" fillId="0" borderId="3" xfId="0" applyNumberFormat="1" applyFont="1" applyBorder="1"/>
    <xf numFmtId="0" fontId="7" fillId="0" borderId="3" xfId="0" applyFont="1" applyBorder="1"/>
    <xf numFmtId="164" fontId="7" fillId="0" borderId="0" xfId="0" applyNumberFormat="1" applyFont="1"/>
    <xf numFmtId="3" fontId="42" fillId="0" borderId="0" xfId="0" applyNumberFormat="1" applyFont="1" applyAlignment="1"/>
    <xf numFmtId="0" fontId="43" fillId="0" borderId="0" xfId="0" applyFont="1"/>
    <xf numFmtId="0" fontId="44" fillId="0" borderId="0" xfId="0" applyFont="1"/>
    <xf numFmtId="0" fontId="0" fillId="0" borderId="0" xfId="0" applyAlignment="1">
      <alignment wrapText="1"/>
    </xf>
    <xf numFmtId="0" fontId="45" fillId="0" borderId="0" xfId="0" applyFont="1"/>
    <xf numFmtId="0" fontId="45" fillId="0" borderId="0" xfId="0" applyFont="1" applyAlignment="1">
      <alignment wrapText="1"/>
    </xf>
    <xf numFmtId="0" fontId="47" fillId="0" borderId="0" xfId="0" applyFont="1"/>
    <xf numFmtId="0" fontId="47" fillId="0" borderId="0" xfId="0" applyFont="1" applyAlignment="1">
      <alignment horizontal="center" wrapText="1"/>
    </xf>
    <xf numFmtId="0" fontId="14" fillId="0" borderId="0" xfId="0" applyFont="1"/>
    <xf numFmtId="0" fontId="9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6" fillId="0" borderId="0" xfId="0" applyFont="1"/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47" fillId="0" borderId="0" xfId="0" applyFont="1" applyAlignment="1">
      <alignment horizontal="center"/>
    </xf>
    <xf numFmtId="0" fontId="12" fillId="0" borderId="1" xfId="0" applyFont="1" applyBorder="1" applyAlignment="1">
      <alignment horizontal="right"/>
    </xf>
    <xf numFmtId="0" fontId="41" fillId="0" borderId="4" xfId="0" applyFont="1" applyBorder="1" applyAlignment="1">
      <alignment horizontal="center"/>
    </xf>
    <xf numFmtId="3" fontId="42" fillId="0" borderId="0" xfId="0" applyNumberFormat="1" applyFont="1" applyAlignment="1">
      <alignment horizontal="center"/>
    </xf>
    <xf numFmtId="0" fontId="46" fillId="0" borderId="0" xfId="0" applyFont="1" applyAlignment="1">
      <alignment horizontal="center"/>
    </xf>
    <xf numFmtId="0" fontId="19" fillId="0" borderId="0" xfId="0" applyFont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2"/>
  <sheetViews>
    <sheetView tabSelected="1" workbookViewId="0">
      <pane xSplit="7" ySplit="9" topLeftCell="H29" activePane="bottomRight" state="frozen"/>
      <selection pane="topRight" activeCell="H1" sqref="H1"/>
      <selection pane="bottomLeft" activeCell="A10" sqref="A10"/>
      <selection pane="bottomRight" activeCell="J49" sqref="J49"/>
    </sheetView>
  </sheetViews>
  <sheetFormatPr defaultRowHeight="14.25" x14ac:dyDescent="0.2"/>
  <cols>
    <col min="1" max="1" width="4" style="71" customWidth="1"/>
    <col min="2" max="2" width="29.5" style="72" customWidth="1"/>
    <col min="3" max="3" width="13" customWidth="1"/>
    <col min="4" max="4" width="13.375" customWidth="1"/>
    <col min="5" max="5" width="8.25" customWidth="1"/>
    <col min="6" max="6" width="12.125" customWidth="1"/>
    <col min="7" max="7" width="14" bestFit="1" customWidth="1"/>
  </cols>
  <sheetData>
    <row r="1" spans="1:7" ht="21.75" customHeight="1" x14ac:dyDescent="0.25">
      <c r="A1" s="79" t="s">
        <v>0</v>
      </c>
      <c r="B1" s="79"/>
      <c r="C1" s="79"/>
      <c r="D1" s="79"/>
      <c r="E1" s="79"/>
      <c r="F1" s="79"/>
    </row>
    <row r="2" spans="1:7" s="5" customFormat="1" ht="19.5" customHeight="1" x14ac:dyDescent="0.3">
      <c r="A2" s="1" t="s">
        <v>49</v>
      </c>
      <c r="B2" s="1"/>
      <c r="C2" s="2"/>
      <c r="D2" s="3"/>
      <c r="E2" s="1"/>
      <c r="F2" s="1"/>
      <c r="G2" s="4"/>
    </row>
    <row r="3" spans="1:7" s="5" customFormat="1" ht="18" customHeight="1" x14ac:dyDescent="0.3">
      <c r="A3" s="80" t="s">
        <v>1</v>
      </c>
      <c r="B3" s="80"/>
    </row>
    <row r="4" spans="1:7" ht="15.75" x14ac:dyDescent="0.25">
      <c r="A4" s="81" t="s">
        <v>51</v>
      </c>
      <c r="B4" s="81"/>
      <c r="C4" s="81"/>
      <c r="D4" s="81"/>
      <c r="E4" s="81"/>
      <c r="F4" s="81"/>
    </row>
    <row r="5" spans="1:7" s="7" customFormat="1" ht="18.75" x14ac:dyDescent="0.3">
      <c r="A5" s="82" t="s">
        <v>52</v>
      </c>
      <c r="B5" s="82"/>
      <c r="C5" s="82"/>
      <c r="D5" s="82"/>
      <c r="E5" s="82"/>
      <c r="F5" s="82"/>
      <c r="G5" s="6"/>
    </row>
    <row r="6" spans="1:7" ht="15.75" x14ac:dyDescent="0.25">
      <c r="A6" s="78" t="s">
        <v>2</v>
      </c>
      <c r="B6" s="78"/>
      <c r="C6" s="78"/>
      <c r="D6" s="78"/>
      <c r="E6" s="78"/>
      <c r="F6" s="78"/>
    </row>
    <row r="7" spans="1:7" ht="15.75" x14ac:dyDescent="0.25">
      <c r="A7" s="78" t="s">
        <v>3</v>
      </c>
      <c r="B7" s="78"/>
      <c r="C7" s="78"/>
      <c r="D7" s="78"/>
      <c r="E7" s="78"/>
      <c r="F7" s="78"/>
    </row>
    <row r="8" spans="1:7" ht="15.75" x14ac:dyDescent="0.25">
      <c r="A8" s="8"/>
      <c r="B8" s="9"/>
      <c r="C8" s="84" t="s">
        <v>4</v>
      </c>
      <c r="D8" s="84"/>
      <c r="E8" s="84"/>
      <c r="F8" s="84"/>
      <c r="G8" s="10"/>
    </row>
    <row r="9" spans="1:7" s="15" customFormat="1" ht="79.5" customHeight="1" x14ac:dyDescent="0.2">
      <c r="A9" s="11" t="s">
        <v>5</v>
      </c>
      <c r="B9" s="12" t="s">
        <v>6</v>
      </c>
      <c r="C9" s="12" t="s">
        <v>7</v>
      </c>
      <c r="D9" s="12" t="s">
        <v>8</v>
      </c>
      <c r="E9" s="13" t="s">
        <v>9</v>
      </c>
      <c r="F9" s="13" t="s">
        <v>10</v>
      </c>
      <c r="G9" s="14"/>
    </row>
    <row r="10" spans="1:7" s="21" customFormat="1" ht="40.5" customHeight="1" x14ac:dyDescent="0.3">
      <c r="A10" s="16" t="s">
        <v>11</v>
      </c>
      <c r="B10" s="17" t="s">
        <v>12</v>
      </c>
      <c r="C10" s="18">
        <f>C11</f>
        <v>2416557731</v>
      </c>
      <c r="D10" s="18">
        <f>C10</f>
        <v>2416557731</v>
      </c>
      <c r="E10" s="19"/>
      <c r="F10" s="19"/>
      <c r="G10" s="20"/>
    </row>
    <row r="11" spans="1:7" s="26" customFormat="1" ht="22.5" customHeight="1" x14ac:dyDescent="0.3">
      <c r="A11" s="22">
        <v>1</v>
      </c>
      <c r="B11" s="23" t="s">
        <v>13</v>
      </c>
      <c r="C11" s="18">
        <f>SUM(C12:C16)</f>
        <v>2416557731</v>
      </c>
      <c r="D11" s="18">
        <f>SUM(D12:D15)</f>
        <v>2376757731</v>
      </c>
      <c r="E11" s="24"/>
      <c r="F11" s="24"/>
      <c r="G11" s="25"/>
    </row>
    <row r="12" spans="1:7" s="7" customFormat="1" ht="22.5" customHeight="1" x14ac:dyDescent="0.3">
      <c r="A12" s="27">
        <v>1</v>
      </c>
      <c r="B12" s="28" t="s">
        <v>14</v>
      </c>
      <c r="C12" s="29">
        <v>293544500</v>
      </c>
      <c r="D12" s="30">
        <f>C12</f>
        <v>293544500</v>
      </c>
      <c r="E12" s="31"/>
      <c r="F12" s="31"/>
      <c r="G12" s="6"/>
    </row>
    <row r="13" spans="1:7" s="7" customFormat="1" ht="38.25" customHeight="1" x14ac:dyDescent="0.3">
      <c r="A13" s="27">
        <v>2</v>
      </c>
      <c r="B13" s="28" t="s">
        <v>15</v>
      </c>
      <c r="C13" s="29">
        <v>0</v>
      </c>
      <c r="D13" s="30">
        <f t="shared" ref="D13:D68" si="0">C13</f>
        <v>0</v>
      </c>
      <c r="E13" s="31"/>
      <c r="F13" s="31"/>
      <c r="G13" s="6"/>
    </row>
    <row r="14" spans="1:7" s="7" customFormat="1" ht="30" customHeight="1" x14ac:dyDescent="0.3">
      <c r="A14" s="27">
        <v>3</v>
      </c>
      <c r="B14" s="28" t="s">
        <v>16</v>
      </c>
      <c r="C14" s="29"/>
      <c r="D14" s="30">
        <f>C14</f>
        <v>0</v>
      </c>
      <c r="E14" s="31"/>
      <c r="F14" s="31"/>
      <c r="G14" s="6"/>
    </row>
    <row r="15" spans="1:7" s="7" customFormat="1" ht="22.5" customHeight="1" x14ac:dyDescent="0.3">
      <c r="A15" s="27">
        <v>4</v>
      </c>
      <c r="B15" s="28" t="s">
        <v>17</v>
      </c>
      <c r="C15" s="29">
        <v>2083213231</v>
      </c>
      <c r="D15" s="30">
        <f>C15</f>
        <v>2083213231</v>
      </c>
      <c r="E15" s="31"/>
      <c r="F15" s="31"/>
      <c r="G15" s="6"/>
    </row>
    <row r="16" spans="1:7" s="7" customFormat="1" ht="22.5" customHeight="1" x14ac:dyDescent="0.3">
      <c r="A16" s="27">
        <v>5</v>
      </c>
      <c r="B16" s="28" t="s">
        <v>53</v>
      </c>
      <c r="C16" s="29">
        <v>39800000</v>
      </c>
      <c r="D16" s="30">
        <f>C16</f>
        <v>39800000</v>
      </c>
      <c r="E16" s="31"/>
      <c r="F16" s="31"/>
      <c r="G16" s="6"/>
    </row>
    <row r="17" spans="1:7" s="38" customFormat="1" ht="19.5" customHeight="1" x14ac:dyDescent="0.25">
      <c r="A17" s="32" t="s">
        <v>18</v>
      </c>
      <c r="B17" s="33" t="s">
        <v>19</v>
      </c>
      <c r="C17" s="34">
        <v>0</v>
      </c>
      <c r="D17" s="35"/>
      <c r="E17" s="36"/>
      <c r="F17" s="37"/>
    </row>
    <row r="18" spans="1:7" s="38" customFormat="1" ht="21.75" customHeight="1" x14ac:dyDescent="0.25">
      <c r="A18" s="39">
        <v>1</v>
      </c>
      <c r="B18" s="40" t="s">
        <v>20</v>
      </c>
      <c r="C18" s="41"/>
      <c r="D18" s="35"/>
      <c r="E18" s="36"/>
      <c r="F18" s="37"/>
    </row>
    <row r="19" spans="1:7" s="38" customFormat="1" ht="21.75" customHeight="1" x14ac:dyDescent="0.25">
      <c r="A19" s="39" t="s">
        <v>21</v>
      </c>
      <c r="B19" s="42" t="s">
        <v>22</v>
      </c>
      <c r="C19" s="41">
        <v>0</v>
      </c>
      <c r="D19" s="35"/>
      <c r="E19" s="36"/>
      <c r="F19" s="37"/>
    </row>
    <row r="20" spans="1:7" s="38" customFormat="1" ht="21.75" customHeight="1" x14ac:dyDescent="0.25">
      <c r="A20" s="39" t="s">
        <v>23</v>
      </c>
      <c r="B20" s="42" t="s">
        <v>24</v>
      </c>
      <c r="C20" s="41">
        <v>0</v>
      </c>
      <c r="D20" s="35"/>
      <c r="E20" s="36"/>
      <c r="F20" s="37"/>
    </row>
    <row r="21" spans="1:7" s="38" customFormat="1" ht="21.75" customHeight="1" x14ac:dyDescent="0.25">
      <c r="A21" s="43">
        <v>2</v>
      </c>
      <c r="B21" s="40" t="s">
        <v>25</v>
      </c>
      <c r="C21" s="44"/>
      <c r="D21" s="35"/>
      <c r="E21" s="36"/>
      <c r="F21" s="37"/>
    </row>
    <row r="22" spans="1:7" s="38" customFormat="1" ht="21.75" customHeight="1" x14ac:dyDescent="0.25">
      <c r="A22" s="39" t="s">
        <v>21</v>
      </c>
      <c r="B22" s="42" t="s">
        <v>26</v>
      </c>
      <c r="C22" s="41">
        <v>0</v>
      </c>
      <c r="D22" s="35"/>
      <c r="E22" s="36"/>
      <c r="F22" s="37"/>
    </row>
    <row r="23" spans="1:7" s="38" customFormat="1" ht="21.75" customHeight="1" x14ac:dyDescent="0.25">
      <c r="A23" s="39" t="s">
        <v>23</v>
      </c>
      <c r="B23" s="42" t="s">
        <v>27</v>
      </c>
      <c r="C23" s="41">
        <v>0</v>
      </c>
      <c r="D23" s="35"/>
      <c r="E23" s="36"/>
      <c r="F23" s="37"/>
    </row>
    <row r="24" spans="1:7" s="49" customFormat="1" ht="38.25" customHeight="1" x14ac:dyDescent="0.25">
      <c r="A24" s="16" t="s">
        <v>28</v>
      </c>
      <c r="B24" s="45" t="s">
        <v>29</v>
      </c>
      <c r="C24" s="46">
        <f>SUM(C25:C29)</f>
        <v>2416557731</v>
      </c>
      <c r="D24" s="46">
        <f>SUM(D25:D29)</f>
        <v>2416557731</v>
      </c>
      <c r="E24" s="47"/>
      <c r="F24" s="47"/>
      <c r="G24" s="48"/>
    </row>
    <row r="25" spans="1:7" s="7" customFormat="1" ht="21.75" customHeight="1" x14ac:dyDescent="0.3">
      <c r="A25" s="27">
        <v>1</v>
      </c>
      <c r="B25" s="28" t="s">
        <v>14</v>
      </c>
      <c r="C25" s="29">
        <v>293544500</v>
      </c>
      <c r="D25" s="30">
        <f>C25</f>
        <v>293544500</v>
      </c>
      <c r="E25" s="31"/>
      <c r="F25" s="31"/>
      <c r="G25" s="6"/>
    </row>
    <row r="26" spans="1:7" s="7" customFormat="1" ht="33.75" customHeight="1" x14ac:dyDescent="0.3">
      <c r="A26" s="27">
        <v>2</v>
      </c>
      <c r="B26" s="28" t="s">
        <v>15</v>
      </c>
      <c r="C26" s="29">
        <v>0</v>
      </c>
      <c r="D26" s="30">
        <f t="shared" ref="D26" si="1">C26</f>
        <v>0</v>
      </c>
      <c r="E26" s="31"/>
      <c r="F26" s="31"/>
      <c r="G26" s="57">
        <f>D30-C30</f>
        <v>0</v>
      </c>
    </row>
    <row r="27" spans="1:7" s="7" customFormat="1" ht="37.5" customHeight="1" x14ac:dyDescent="0.3">
      <c r="A27" s="27">
        <v>3</v>
      </c>
      <c r="B27" s="28" t="s">
        <v>16</v>
      </c>
      <c r="C27" s="29"/>
      <c r="D27" s="30">
        <f>C27</f>
        <v>0</v>
      </c>
      <c r="E27" s="31"/>
      <c r="F27" s="31"/>
      <c r="G27" s="6"/>
    </row>
    <row r="28" spans="1:7" s="7" customFormat="1" ht="21.75" customHeight="1" x14ac:dyDescent="0.3">
      <c r="A28" s="27">
        <v>4</v>
      </c>
      <c r="B28" s="28" t="s">
        <v>17</v>
      </c>
      <c r="C28" s="29">
        <v>2083213231</v>
      </c>
      <c r="D28" s="30">
        <f t="shared" ref="D28:D29" si="2">C28</f>
        <v>2083213231</v>
      </c>
      <c r="E28" s="31"/>
      <c r="F28" s="31"/>
      <c r="G28" s="6"/>
    </row>
    <row r="29" spans="1:7" s="7" customFormat="1" ht="21.75" customHeight="1" x14ac:dyDescent="0.3">
      <c r="A29" s="27">
        <v>5</v>
      </c>
      <c r="B29" s="28" t="s">
        <v>53</v>
      </c>
      <c r="C29" s="29">
        <v>39800000</v>
      </c>
      <c r="D29" s="30">
        <f t="shared" si="2"/>
        <v>39800000</v>
      </c>
      <c r="E29" s="31"/>
      <c r="F29" s="31"/>
      <c r="G29" s="6"/>
    </row>
    <row r="30" spans="1:7" s="26" customFormat="1" ht="39" customHeight="1" x14ac:dyDescent="0.3">
      <c r="A30" s="50" t="s">
        <v>30</v>
      </c>
      <c r="B30" s="23" t="s">
        <v>31</v>
      </c>
      <c r="C30" s="51">
        <f>C32+C36+C40+C44+C47+C51+C57++C60+C64+C67+C54</f>
        <v>8869130800</v>
      </c>
      <c r="D30" s="51">
        <f>D32+D36+D40+D44+D47+D51+D54+D57+D60+D64+D67</f>
        <v>8869130800</v>
      </c>
      <c r="E30" s="52"/>
      <c r="F30" s="52"/>
      <c r="G30" s="53">
        <v>9414208128</v>
      </c>
    </row>
    <row r="31" spans="1:7" s="26" customFormat="1" ht="21.75" customHeight="1" x14ac:dyDescent="0.3">
      <c r="A31" s="22" t="s">
        <v>32</v>
      </c>
      <c r="B31" s="23" t="s">
        <v>33</v>
      </c>
      <c r="C31" s="51"/>
      <c r="D31" s="51"/>
      <c r="E31" s="52"/>
      <c r="F31" s="52"/>
      <c r="G31" s="53">
        <f>G30-C30</f>
        <v>545077328</v>
      </c>
    </row>
    <row r="32" spans="1:7" s="21" customFormat="1" ht="21.75" customHeight="1" x14ac:dyDescent="0.3">
      <c r="A32" s="16">
        <v>1</v>
      </c>
      <c r="B32" s="17" t="s">
        <v>25</v>
      </c>
      <c r="C32" s="46">
        <f>SUM(C33:C35)</f>
        <v>6694692760</v>
      </c>
      <c r="D32" s="46">
        <f>SUM(D33:D35)</f>
        <v>6694692760</v>
      </c>
      <c r="E32" s="54"/>
      <c r="F32" s="54"/>
      <c r="G32" s="20"/>
    </row>
    <row r="33" spans="1:7" s="7" customFormat="1" ht="21.75" customHeight="1" x14ac:dyDescent="0.3">
      <c r="A33" s="27"/>
      <c r="B33" s="28" t="s">
        <v>26</v>
      </c>
      <c r="C33" s="55">
        <f>2785406531+345802822+666799258+52419250</f>
        <v>3850427861</v>
      </c>
      <c r="D33" s="30">
        <f>C33</f>
        <v>3850427861</v>
      </c>
      <c r="E33" s="31"/>
      <c r="F33" s="31"/>
      <c r="G33" s="6"/>
    </row>
    <row r="34" spans="1:7" s="7" customFormat="1" ht="30.75" customHeight="1" x14ac:dyDescent="0.3">
      <c r="A34" s="27"/>
      <c r="B34" s="28" t="s">
        <v>27</v>
      </c>
      <c r="C34" s="56">
        <f>1134681693+583310976+696783152+106337228</f>
        <v>2521113049</v>
      </c>
      <c r="D34" s="30">
        <f>C34</f>
        <v>2521113049</v>
      </c>
      <c r="E34" s="31"/>
      <c r="F34" s="31"/>
      <c r="G34" s="57"/>
    </row>
    <row r="35" spans="1:7" s="7" customFormat="1" ht="18.75" customHeight="1" x14ac:dyDescent="0.3">
      <c r="A35" s="27"/>
      <c r="B35" s="28" t="s">
        <v>35</v>
      </c>
      <c r="C35" s="56">
        <f>191498000+61092000+66482250+4079600</f>
        <v>323151850</v>
      </c>
      <c r="D35" s="30">
        <f>C35</f>
        <v>323151850</v>
      </c>
      <c r="E35" s="31"/>
      <c r="F35" s="31"/>
      <c r="G35" s="57"/>
    </row>
    <row r="36" spans="1:7" s="21" customFormat="1" ht="21.75" customHeight="1" x14ac:dyDescent="0.3">
      <c r="A36" s="58">
        <v>2</v>
      </c>
      <c r="B36" s="17" t="s">
        <v>34</v>
      </c>
      <c r="C36" s="59">
        <f>C37+C38+C39</f>
        <v>891570660</v>
      </c>
      <c r="D36" s="18">
        <f t="shared" si="0"/>
        <v>891570660</v>
      </c>
      <c r="E36" s="60"/>
      <c r="F36" s="60"/>
      <c r="G36" s="61">
        <v>155191400</v>
      </c>
    </row>
    <row r="37" spans="1:7" s="7" customFormat="1" ht="21.75" customHeight="1" x14ac:dyDescent="0.3">
      <c r="A37" s="27"/>
      <c r="B37" s="28" t="s">
        <v>26</v>
      </c>
      <c r="C37" s="55"/>
      <c r="D37" s="30">
        <f t="shared" si="0"/>
        <v>0</v>
      </c>
      <c r="E37" s="31"/>
      <c r="F37" s="31"/>
      <c r="G37" s="6"/>
    </row>
    <row r="38" spans="1:7" s="7" customFormat="1" ht="37.5" customHeight="1" x14ac:dyDescent="0.3">
      <c r="A38" s="27"/>
      <c r="B38" s="28" t="s">
        <v>27</v>
      </c>
      <c r="C38" s="56">
        <v>852919860</v>
      </c>
      <c r="D38" s="30">
        <f>C38</f>
        <v>852919860</v>
      </c>
      <c r="E38" s="31"/>
      <c r="F38" s="31"/>
      <c r="G38" s="6"/>
    </row>
    <row r="39" spans="1:7" s="7" customFormat="1" ht="21.75" customHeight="1" x14ac:dyDescent="0.3">
      <c r="A39" s="27"/>
      <c r="B39" s="28" t="s">
        <v>35</v>
      </c>
      <c r="C39" s="56">
        <v>38650800</v>
      </c>
      <c r="D39" s="30">
        <f t="shared" si="0"/>
        <v>38650800</v>
      </c>
      <c r="E39" s="31"/>
      <c r="F39" s="31"/>
      <c r="G39" s="57">
        <f>C30-D30</f>
        <v>0</v>
      </c>
    </row>
    <row r="40" spans="1:7" s="21" customFormat="1" ht="21.75" customHeight="1" x14ac:dyDescent="0.3">
      <c r="A40" s="16">
        <v>3</v>
      </c>
      <c r="B40" s="17" t="s">
        <v>36</v>
      </c>
      <c r="C40" s="59">
        <f>C41+C42+C43</f>
        <v>627396880</v>
      </c>
      <c r="D40" s="18">
        <f t="shared" si="0"/>
        <v>627396880</v>
      </c>
      <c r="E40" s="62"/>
      <c r="F40" s="62"/>
    </row>
    <row r="41" spans="1:7" s="7" customFormat="1" ht="25.5" customHeight="1" x14ac:dyDescent="0.3">
      <c r="A41" s="27"/>
      <c r="B41" s="28" t="s">
        <v>37</v>
      </c>
      <c r="C41" s="56"/>
      <c r="D41" s="30">
        <f t="shared" si="0"/>
        <v>0</v>
      </c>
      <c r="E41" s="63"/>
      <c r="F41" s="63"/>
    </row>
    <row r="42" spans="1:7" s="7" customFormat="1" ht="33.75" customHeight="1" x14ac:dyDescent="0.3">
      <c r="A42" s="27"/>
      <c r="B42" s="28" t="s">
        <v>38</v>
      </c>
      <c r="C42" s="56">
        <v>600687280</v>
      </c>
      <c r="D42" s="30">
        <f>C42</f>
        <v>600687280</v>
      </c>
      <c r="E42" s="63"/>
      <c r="F42" s="63"/>
    </row>
    <row r="43" spans="1:7" s="7" customFormat="1" ht="21.75" customHeight="1" x14ac:dyDescent="0.3">
      <c r="A43" s="27"/>
      <c r="B43" s="28" t="s">
        <v>35</v>
      </c>
      <c r="C43" s="56">
        <v>26709600</v>
      </c>
      <c r="D43" s="30">
        <f t="shared" si="0"/>
        <v>26709600</v>
      </c>
      <c r="E43" s="31"/>
      <c r="F43" s="31"/>
      <c r="G43" s="6"/>
    </row>
    <row r="44" spans="1:7" s="21" customFormat="1" ht="33" customHeight="1" x14ac:dyDescent="0.3">
      <c r="A44" s="16">
        <v>4</v>
      </c>
      <c r="B44" s="17" t="s">
        <v>50</v>
      </c>
      <c r="C44" s="59">
        <f>C45+C46</f>
        <v>177500000</v>
      </c>
      <c r="D44" s="18">
        <f t="shared" si="0"/>
        <v>177500000</v>
      </c>
      <c r="E44" s="62"/>
      <c r="F44" s="62"/>
    </row>
    <row r="45" spans="1:7" s="7" customFormat="1" ht="25.5" customHeight="1" x14ac:dyDescent="0.3">
      <c r="A45" s="27"/>
      <c r="B45" s="28" t="s">
        <v>37</v>
      </c>
      <c r="C45" s="56"/>
      <c r="D45" s="30">
        <f t="shared" si="0"/>
        <v>0</v>
      </c>
      <c r="E45" s="63"/>
      <c r="F45" s="63"/>
    </row>
    <row r="46" spans="1:7" s="7" customFormat="1" ht="36" customHeight="1" x14ac:dyDescent="0.3">
      <c r="A46" s="27"/>
      <c r="B46" s="28" t="s">
        <v>38</v>
      </c>
      <c r="C46" s="56">
        <f>95000000+82500000</f>
        <v>177500000</v>
      </c>
      <c r="D46" s="30">
        <f>C46</f>
        <v>177500000</v>
      </c>
      <c r="E46" s="63"/>
      <c r="F46" s="63"/>
    </row>
    <row r="47" spans="1:7" s="21" customFormat="1" ht="21.75" customHeight="1" x14ac:dyDescent="0.3">
      <c r="A47" s="16">
        <v>5</v>
      </c>
      <c r="B47" s="17" t="s">
        <v>39</v>
      </c>
      <c r="C47" s="59">
        <f>C48+C49+C50</f>
        <v>253566000</v>
      </c>
      <c r="D47" s="64">
        <f>D48+D49+D50</f>
        <v>253566000</v>
      </c>
      <c r="E47" s="62"/>
      <c r="F47" s="62"/>
    </row>
    <row r="48" spans="1:7" s="7" customFormat="1" ht="27" customHeight="1" x14ac:dyDescent="0.3">
      <c r="A48" s="27"/>
      <c r="B48" s="28" t="s">
        <v>37</v>
      </c>
      <c r="C48" s="56"/>
      <c r="D48" s="30">
        <f t="shared" si="0"/>
        <v>0</v>
      </c>
      <c r="E48" s="63"/>
      <c r="F48" s="63"/>
    </row>
    <row r="49" spans="1:7" s="7" customFormat="1" ht="36" customHeight="1" x14ac:dyDescent="0.3">
      <c r="A49" s="27"/>
      <c r="B49" s="28" t="s">
        <v>38</v>
      </c>
      <c r="C49" s="56">
        <v>242592000</v>
      </c>
      <c r="D49" s="30">
        <f>C49</f>
        <v>242592000</v>
      </c>
      <c r="E49" s="63"/>
      <c r="F49" s="63"/>
    </row>
    <row r="50" spans="1:7" s="7" customFormat="1" ht="21.75" customHeight="1" x14ac:dyDescent="0.3">
      <c r="A50" s="27"/>
      <c r="B50" s="28" t="s">
        <v>35</v>
      </c>
      <c r="C50" s="56">
        <v>10974000</v>
      </c>
      <c r="D50" s="30">
        <f t="shared" si="0"/>
        <v>10974000</v>
      </c>
      <c r="E50" s="31"/>
      <c r="F50" s="31"/>
      <c r="G50" s="6"/>
    </row>
    <row r="51" spans="1:7" s="21" customFormat="1" ht="21.75" customHeight="1" x14ac:dyDescent="0.3">
      <c r="A51" s="16">
        <v>6</v>
      </c>
      <c r="B51" s="17" t="s">
        <v>40</v>
      </c>
      <c r="C51" s="59">
        <f>C52+C53</f>
        <v>57592000</v>
      </c>
      <c r="D51" s="18">
        <f t="shared" si="0"/>
        <v>57592000</v>
      </c>
      <c r="E51" s="62"/>
      <c r="F51" s="62"/>
    </row>
    <row r="52" spans="1:7" s="7" customFormat="1" ht="27" customHeight="1" x14ac:dyDescent="0.3">
      <c r="A52" s="27"/>
      <c r="B52" s="28" t="s">
        <v>37</v>
      </c>
      <c r="C52" s="56"/>
      <c r="D52" s="30">
        <f t="shared" si="0"/>
        <v>0</v>
      </c>
      <c r="E52" s="63"/>
      <c r="F52" s="63"/>
    </row>
    <row r="53" spans="1:7" s="7" customFormat="1" ht="33" customHeight="1" x14ac:dyDescent="0.3">
      <c r="A53" s="27"/>
      <c r="B53" s="28" t="s">
        <v>38</v>
      </c>
      <c r="C53" s="56">
        <v>57592000</v>
      </c>
      <c r="D53" s="30">
        <f>C53</f>
        <v>57592000</v>
      </c>
      <c r="E53" s="63"/>
      <c r="F53" s="63"/>
    </row>
    <row r="54" spans="1:7" s="21" customFormat="1" ht="21.75" customHeight="1" x14ac:dyDescent="0.3">
      <c r="A54" s="16">
        <v>7</v>
      </c>
      <c r="B54" s="17" t="s">
        <v>41</v>
      </c>
      <c r="C54" s="59">
        <f>C55+C56</f>
        <v>38750000</v>
      </c>
      <c r="D54" s="18">
        <f t="shared" si="0"/>
        <v>38750000</v>
      </c>
      <c r="E54" s="62"/>
      <c r="F54" s="62"/>
    </row>
    <row r="55" spans="1:7" s="7" customFormat="1" ht="21.75" customHeight="1" x14ac:dyDescent="0.3">
      <c r="A55" s="27"/>
      <c r="B55" s="28" t="s">
        <v>37</v>
      </c>
      <c r="C55" s="56"/>
      <c r="D55" s="30">
        <f t="shared" si="0"/>
        <v>0</v>
      </c>
      <c r="E55" s="63"/>
      <c r="F55" s="63"/>
    </row>
    <row r="56" spans="1:7" s="7" customFormat="1" ht="40.5" customHeight="1" x14ac:dyDescent="0.3">
      <c r="A56" s="27"/>
      <c r="B56" s="28" t="s">
        <v>38</v>
      </c>
      <c r="C56" s="56">
        <v>38750000</v>
      </c>
      <c r="D56" s="30">
        <f>C56</f>
        <v>38750000</v>
      </c>
      <c r="E56" s="63"/>
      <c r="F56" s="63"/>
    </row>
    <row r="57" spans="1:7" s="21" customFormat="1" ht="21.75" customHeight="1" x14ac:dyDescent="0.3">
      <c r="A57" s="16">
        <v>8</v>
      </c>
      <c r="B57" s="17" t="s">
        <v>42</v>
      </c>
      <c r="C57" s="59">
        <f>C58+C59</f>
        <v>38196500</v>
      </c>
      <c r="D57" s="18">
        <f t="shared" si="0"/>
        <v>38196500</v>
      </c>
      <c r="E57" s="62"/>
      <c r="F57" s="62"/>
    </row>
    <row r="58" spans="1:7" s="7" customFormat="1" ht="30" customHeight="1" x14ac:dyDescent="0.3">
      <c r="A58" s="27"/>
      <c r="B58" s="28" t="s">
        <v>37</v>
      </c>
      <c r="C58" s="56"/>
      <c r="D58" s="30">
        <f t="shared" si="0"/>
        <v>0</v>
      </c>
      <c r="E58" s="63"/>
      <c r="F58" s="63"/>
    </row>
    <row r="59" spans="1:7" s="7" customFormat="1" ht="37.5" customHeight="1" x14ac:dyDescent="0.3">
      <c r="A59" s="27"/>
      <c r="B59" s="28" t="s">
        <v>38</v>
      </c>
      <c r="C59" s="56">
        <v>38196500</v>
      </c>
      <c r="D59" s="30">
        <f>C59</f>
        <v>38196500</v>
      </c>
      <c r="E59" s="63"/>
      <c r="F59" s="63"/>
    </row>
    <row r="60" spans="1:7" s="21" customFormat="1" ht="37.5" customHeight="1" x14ac:dyDescent="0.3">
      <c r="A60" s="16">
        <v>9</v>
      </c>
      <c r="B60" s="17" t="s">
        <v>43</v>
      </c>
      <c r="C60" s="59">
        <f>C61+C62+C63</f>
        <v>31946000</v>
      </c>
      <c r="D60" s="64">
        <f>D61+D62+D63</f>
        <v>31946000</v>
      </c>
      <c r="E60" s="62"/>
      <c r="F60" s="62"/>
    </row>
    <row r="61" spans="1:7" s="7" customFormat="1" ht="27" customHeight="1" x14ac:dyDescent="0.3">
      <c r="A61" s="27"/>
      <c r="B61" s="28" t="s">
        <v>37</v>
      </c>
      <c r="C61" s="56"/>
      <c r="D61" s="30">
        <f t="shared" si="0"/>
        <v>0</v>
      </c>
      <c r="E61" s="63"/>
      <c r="F61" s="63"/>
    </row>
    <row r="62" spans="1:7" s="7" customFormat="1" ht="33.75" customHeight="1" x14ac:dyDescent="0.3">
      <c r="A62" s="27"/>
      <c r="B62" s="28" t="s">
        <v>38</v>
      </c>
      <c r="C62" s="56">
        <v>31946000</v>
      </c>
      <c r="D62" s="30">
        <f>C62</f>
        <v>31946000</v>
      </c>
      <c r="E62" s="63"/>
      <c r="F62" s="63"/>
    </row>
    <row r="63" spans="1:7" s="7" customFormat="1" ht="27.75" customHeight="1" x14ac:dyDescent="0.3">
      <c r="A63" s="27"/>
      <c r="B63" s="28" t="s">
        <v>35</v>
      </c>
      <c r="C63" s="56"/>
      <c r="D63" s="30">
        <f t="shared" si="0"/>
        <v>0</v>
      </c>
      <c r="E63" s="31"/>
      <c r="F63" s="31"/>
      <c r="G63" s="6"/>
    </row>
    <row r="64" spans="1:7" s="21" customFormat="1" ht="21.75" customHeight="1" x14ac:dyDescent="0.3">
      <c r="A64" s="16">
        <v>10</v>
      </c>
      <c r="B64" s="17" t="s">
        <v>44</v>
      </c>
      <c r="C64" s="59">
        <f>C65+C66</f>
        <v>57920000</v>
      </c>
      <c r="D64" s="18">
        <f t="shared" si="0"/>
        <v>57920000</v>
      </c>
      <c r="E64" s="62"/>
      <c r="F64" s="62"/>
    </row>
    <row r="65" spans="1:8" s="7" customFormat="1" ht="33" customHeight="1" x14ac:dyDescent="0.3">
      <c r="A65" s="27"/>
      <c r="B65" s="28" t="s">
        <v>37</v>
      </c>
      <c r="C65" s="56"/>
      <c r="D65" s="30">
        <f t="shared" si="0"/>
        <v>0</v>
      </c>
      <c r="E65" s="63"/>
      <c r="F65" s="63"/>
    </row>
    <row r="66" spans="1:8" s="7" customFormat="1" ht="33.75" customHeight="1" x14ac:dyDescent="0.3">
      <c r="A66" s="27"/>
      <c r="B66" s="28" t="s">
        <v>38</v>
      </c>
      <c r="C66" s="56">
        <v>57920000</v>
      </c>
      <c r="D66" s="30">
        <f>C66</f>
        <v>57920000</v>
      </c>
      <c r="E66" s="63"/>
      <c r="F66" s="63"/>
    </row>
    <row r="67" spans="1:8" s="21" customFormat="1" ht="21.75" customHeight="1" x14ac:dyDescent="0.3">
      <c r="A67" s="16">
        <v>11</v>
      </c>
      <c r="B67" s="17" t="s">
        <v>45</v>
      </c>
      <c r="C67" s="59">
        <f>C68+C69</f>
        <v>0</v>
      </c>
      <c r="D67" s="18">
        <f t="shared" si="0"/>
        <v>0</v>
      </c>
      <c r="E67" s="62"/>
      <c r="F67" s="62"/>
    </row>
    <row r="68" spans="1:8" s="7" customFormat="1" ht="29.25" customHeight="1" x14ac:dyDescent="0.3">
      <c r="A68" s="27"/>
      <c r="B68" s="28" t="s">
        <v>22</v>
      </c>
      <c r="C68" s="56"/>
      <c r="D68" s="30">
        <f t="shared" si="0"/>
        <v>0</v>
      </c>
      <c r="E68" s="63"/>
      <c r="F68" s="63"/>
    </row>
    <row r="69" spans="1:8" s="7" customFormat="1" ht="36.75" customHeight="1" x14ac:dyDescent="0.3">
      <c r="A69" s="27"/>
      <c r="B69" s="28" t="s">
        <v>38</v>
      </c>
      <c r="C69" s="56"/>
      <c r="D69" s="30"/>
      <c r="E69" s="63"/>
      <c r="F69" s="63"/>
    </row>
    <row r="70" spans="1:8" s="21" customFormat="1" ht="21.75" customHeight="1" x14ac:dyDescent="0.3">
      <c r="A70" s="65" t="s">
        <v>18</v>
      </c>
      <c r="B70" s="17" t="s">
        <v>46</v>
      </c>
      <c r="C70" s="51"/>
      <c r="D70" s="51"/>
      <c r="E70" s="66"/>
      <c r="F70" s="67"/>
      <c r="G70" s="20"/>
      <c r="H70" s="68"/>
    </row>
    <row r="71" spans="1:8" s="21" customFormat="1" ht="21.75" customHeight="1" x14ac:dyDescent="0.3">
      <c r="A71" s="65" t="s">
        <v>28</v>
      </c>
      <c r="B71" s="17" t="s">
        <v>47</v>
      </c>
      <c r="C71" s="51"/>
      <c r="D71" s="51"/>
      <c r="E71" s="66"/>
      <c r="F71" s="67"/>
      <c r="G71" s="20"/>
      <c r="H71" s="68"/>
    </row>
    <row r="72" spans="1:8" s="7" customFormat="1" ht="18.75" x14ac:dyDescent="0.3">
      <c r="D72" s="85"/>
      <c r="E72" s="85"/>
      <c r="F72" s="85"/>
    </row>
    <row r="73" spans="1:8" s="70" customFormat="1" ht="16.5" x14ac:dyDescent="0.25">
      <c r="A73" s="69" t="s">
        <v>48</v>
      </c>
      <c r="B73" s="69"/>
      <c r="C73" s="86"/>
      <c r="D73" s="86"/>
      <c r="E73" s="86"/>
      <c r="F73" s="86"/>
    </row>
    <row r="74" spans="1:8" s="7" customFormat="1" ht="18.75" x14ac:dyDescent="0.3"/>
    <row r="75" spans="1:8" s="7" customFormat="1" ht="18.75" x14ac:dyDescent="0.3"/>
    <row r="76" spans="1:8" ht="9.75" customHeight="1" x14ac:dyDescent="0.2"/>
    <row r="77" spans="1:8" ht="15.75" x14ac:dyDescent="0.25">
      <c r="A77" s="73"/>
      <c r="B77" s="74"/>
      <c r="C77" s="73"/>
      <c r="D77" s="73"/>
      <c r="E77" s="87"/>
      <c r="F77" s="87"/>
    </row>
    <row r="78" spans="1:8" s="77" customFormat="1" ht="15.75" x14ac:dyDescent="0.25">
      <c r="A78" s="75"/>
      <c r="B78" s="76"/>
      <c r="C78" s="75"/>
      <c r="D78" s="75"/>
      <c r="E78" s="83"/>
      <c r="F78" s="83"/>
    </row>
    <row r="79" spans="1:8" ht="15.75" x14ac:dyDescent="0.25">
      <c r="A79" s="73"/>
      <c r="B79" s="74"/>
      <c r="C79" s="88"/>
      <c r="D79" s="88"/>
      <c r="E79" s="88"/>
      <c r="F79" s="88"/>
    </row>
    <row r="80" spans="1:8" ht="15.75" x14ac:dyDescent="0.25">
      <c r="A80" s="73"/>
      <c r="B80" s="74"/>
      <c r="C80" s="73"/>
      <c r="D80" s="73"/>
      <c r="E80" s="73"/>
      <c r="F80" s="73"/>
    </row>
    <row r="81" spans="1:6" ht="15.75" x14ac:dyDescent="0.25">
      <c r="A81" s="73"/>
      <c r="B81" s="74"/>
      <c r="C81" s="73"/>
      <c r="D81" s="73"/>
      <c r="E81" s="73"/>
      <c r="F81" s="73"/>
    </row>
    <row r="82" spans="1:6" s="77" customFormat="1" ht="15.75" x14ac:dyDescent="0.25">
      <c r="A82" s="75"/>
      <c r="B82" s="76"/>
      <c r="C82" s="75"/>
      <c r="D82" s="75"/>
      <c r="E82" s="83"/>
      <c r="F82" s="83"/>
    </row>
  </sheetData>
  <mergeCells count="13">
    <mergeCell ref="E82:F82"/>
    <mergeCell ref="C8:F8"/>
    <mergeCell ref="D72:F72"/>
    <mergeCell ref="C73:F73"/>
    <mergeCell ref="E77:F77"/>
    <mergeCell ref="E78:F78"/>
    <mergeCell ref="C79:F79"/>
    <mergeCell ref="A7:F7"/>
    <mergeCell ref="A1:F1"/>
    <mergeCell ref="A3:B3"/>
    <mergeCell ref="A4:F4"/>
    <mergeCell ref="A5:F5"/>
    <mergeCell ref="A6:F6"/>
  </mergeCells>
  <printOptions horizontalCentered="1"/>
  <pageMargins left="0.7" right="0.4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PCGPT</cp:lastModifiedBy>
  <cp:lastPrinted>2024-07-18T08:48:57Z</cp:lastPrinted>
  <dcterms:created xsi:type="dcterms:W3CDTF">2023-06-16T08:56:40Z</dcterms:created>
  <dcterms:modified xsi:type="dcterms:W3CDTF">2024-07-18T08:49:05Z</dcterms:modified>
</cp:coreProperties>
</file>